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ianaTran\Downloads\"/>
    </mc:Choice>
  </mc:AlternateContent>
  <xr:revisionPtr revIDLastSave="0" documentId="8_{1F454944-9004-4D4D-B554-30EA2AE56393}" xr6:coauthVersionLast="47" xr6:coauthVersionMax="47" xr10:uidLastSave="{00000000-0000-0000-0000-000000000000}"/>
  <bookViews>
    <workbookView xWindow="28680" yWindow="-120" windowWidth="38640" windowHeight="21120" activeTab="1" xr2:uid="{00000000-000D-0000-FFFF-FFFF00000000}"/>
  </bookViews>
  <sheets>
    <sheet name="Anleitung" sheetId="1" r:id="rId1"/>
    <sheet name="KOSTENRECHNER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Ncapba/b//g73VfNwb/y6kXXRKg/GpCz45WZY7m+v4="/>
    </ext>
  </extLst>
</workbook>
</file>

<file path=xl/calcChain.xml><?xml version="1.0" encoding="utf-8"?>
<calcChain xmlns="http://schemas.openxmlformats.org/spreadsheetml/2006/main">
  <c r="C34" i="2" l="1"/>
  <c r="C31" i="2"/>
  <c r="C23" i="2"/>
  <c r="C18" i="2"/>
  <c r="C19" i="2" s="1"/>
  <c r="C26" i="2" s="1"/>
  <c r="C6" i="2"/>
  <c r="C7" i="2" s="1"/>
  <c r="C11" i="2" l="1"/>
  <c r="C13" i="2" s="1"/>
  <c r="C38" i="2"/>
  <c r="C40" i="2" s="1"/>
  <c r="D48" i="2" l="1"/>
</calcChain>
</file>

<file path=xl/sharedStrings.xml><?xml version="1.0" encoding="utf-8"?>
<sst xmlns="http://schemas.openxmlformats.org/spreadsheetml/2006/main" count="57" uniqueCount="48">
  <si>
    <t>ERSTELLT VON</t>
  </si>
  <si>
    <t>ANLEITUNG ZUR BENUTZUNG DES RECHNERS</t>
  </si>
  <si>
    <t>1) Fülle die grauen Zellen aus, um die Berechnung durchzuführen.</t>
  </si>
  <si>
    <t>2) Speicher oder drucke den Rechner für die Verwendung aus.</t>
  </si>
  <si>
    <t>HAFTUNGSAUSSCHLUSS</t>
  </si>
  <si>
    <t>Dieses Dokument dient nur zu Illustrationszwecken. Bitte prüfe die Verwendung mit deinem Rechtsbeistand, bevor du es nutzt.</t>
  </si>
  <si>
    <t>KOSTENRECHNER FÜR MITARBEITERFLUKTUATION</t>
  </si>
  <si>
    <t>AKTUELLE MITARBEITERKOSTEN</t>
  </si>
  <si>
    <t>KOSTEN</t>
  </si>
  <si>
    <t>ANMERKUNGEN</t>
  </si>
  <si>
    <t>Jährliches Gehalt</t>
  </si>
  <si>
    <t>Jährliche Zusatzleistungskosten</t>
  </si>
  <si>
    <t>Geschätzt auf 30% des Grundgehalts</t>
  </si>
  <si>
    <t>Tägliche Kosten (Gehalt und Zusatzleistungen)</t>
  </si>
  <si>
    <t>Basierend auf 235 Arbeitstagen</t>
  </si>
  <si>
    <t>KOSTEN DURCH VAKANZ / VERLUST AN PRODUKTIVITÄT DURCH ANDERE MITARBEITER, DIE DIE FREIE STELLE AUSFÜLLEN</t>
  </si>
  <si>
    <t>Tägliche Kosten für die Vertretung der Position</t>
  </si>
  <si>
    <t xml:space="preserve"> angenommen, bei 37% der täglichen Kosten für den ausscheidenden Mitarbeiter</t>
  </si>
  <si>
    <t># Anzahl der Tage, an denen die Position unbesetzt ist</t>
  </si>
  <si>
    <t>Gesamtkosten für die "Vertretung" der Position</t>
  </si>
  <si>
    <t>KOSTEN DER TRENNUNG &amp; KOSTEN FÜR DIE EINSTELLUNG EINES NACHFOLGERS</t>
  </si>
  <si>
    <t>Gehalt des Personalverantwortlichen oder Einstellungsmanagers</t>
  </si>
  <si>
    <t>Stundensatz des Personalverantwortlichen oder Einstellungsmanagers</t>
  </si>
  <si>
    <t>Basierend auf 235 Arbeitstagen &amp; 7,5 Stunden pro Tag, angenommen</t>
  </si>
  <si>
    <t>Ausscheidender Mitarbeiter - Kosten für das Austrittsgespräch</t>
  </si>
  <si>
    <t>3 Stunden durch den Personalverantwortlichen verbraucht</t>
  </si>
  <si>
    <t>Ausscheidender Mitarbeiter - Sonstige Trennungskosten</t>
  </si>
  <si>
    <t>Neuer Mitarbeiter - Sichtung von Lebensläufen (Stunden)</t>
  </si>
  <si>
    <t>Neuer Mitarbeiter - Vorstellungsgespräche (Stunden)</t>
  </si>
  <si>
    <t>Gesamtstunden zur Besetzung der Position</t>
  </si>
  <si>
    <t>Neuer Mitarbeiter - Werbekosten</t>
  </si>
  <si>
    <t>Neuer Mitarbeiter - Sonstige Verwaltungskosten</t>
  </si>
  <si>
    <t>Trennungskosten &amp; Kosten für die Einstellung eines Nachfolgers</t>
  </si>
  <si>
    <t>KOSTEN FÜR DIE EINARBEITUNG NEUER MITARBEITER</t>
  </si>
  <si>
    <t>Gehalt des Mentors oder Managers</t>
  </si>
  <si>
    <t>Einarbeitungssatz pro Tag für Mentor oder Manager</t>
  </si>
  <si>
    <t>Insgesamt verbrauchte Trainingstage</t>
  </si>
  <si>
    <t>Sonstige Schulungskosten</t>
  </si>
  <si>
    <t>Gesamtkosten für die Einarbeitung neuer Mitarbeiter</t>
  </si>
  <si>
    <t>TAGE BIS ZUR FRÜHEREN PRODUKTIVITÄT</t>
  </si>
  <si>
    <t>Tägliche Mitarbeiterkosten</t>
  </si>
  <si>
    <t>Tägliche Kosten des neuen Mitarbeiters zum gleichen Tarif wie der ausscheidende Mitarbeiter</t>
  </si>
  <si>
    <t>Tage bis zur 100%igen Produktivität</t>
  </si>
  <si>
    <t>Kosten des Produktivitätsverlusts</t>
  </si>
  <si>
    <t>Vor Erreichen von 100%, Annahme, dass die Person mit 50% der Leistung des ersetzten Mitarbeiters arbeitet</t>
  </si>
  <si>
    <t>BERECHNUNGSFORMEL =
(basierend auf einer 90-tägigen Vakanz)</t>
  </si>
  <si>
    <t>[Kosten für die "Vertretung" der Position + Kosten für die Einstellung eines Nachfolgers + Vakanzkosten + Kosten für die Einarbeitung neuer Mitarbeiter + Kosten des Produktivitätsverlusts]</t>
  </si>
  <si>
    <t>GESAMTKOSTEN DER MITARBEITERFLUKTUATION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</si>
</sst>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17">
    <font>
      <sz val="12"/>
      <color rgb="FF000000"/>
      <name val="Calibri"/>
      <scheme val="minor"/>
    </font>
    <font>
      <sz val="12"/>
      <color rgb="FF000000"/>
      <name val="Calibri"/>
    </font>
    <font>
      <b/>
      <sz val="18"/>
      <color rgb="FFFFFFFF"/>
      <name val="Open Sans"/>
    </font>
    <font>
      <sz val="20"/>
      <color rgb="FF000000"/>
      <name val="Calibri"/>
    </font>
    <font>
      <b/>
      <sz val="18"/>
      <color rgb="FFFFFFFF"/>
      <name val="Helvetica Neue"/>
    </font>
    <font>
      <sz val="17"/>
      <color rgb="FF000000"/>
      <name val="Calibri"/>
    </font>
    <font>
      <b/>
      <sz val="24"/>
      <color rgb="FFFFFFFF"/>
      <name val="Helvetica Neue"/>
    </font>
    <font>
      <sz val="12"/>
      <name val="Calibri"/>
    </font>
    <font>
      <b/>
      <sz val="14"/>
      <color rgb="FFFFFFFF"/>
      <name val="Calibri"/>
    </font>
    <font>
      <sz val="14"/>
      <color rgb="FF000000"/>
      <name val="Calibri"/>
    </font>
    <font>
      <i/>
      <sz val="14"/>
      <color rgb="FF000000"/>
      <name val="Calibri"/>
    </font>
    <font>
      <b/>
      <sz val="14"/>
      <color rgb="FF000000"/>
      <name val="Calibri"/>
    </font>
    <font>
      <b/>
      <i/>
      <sz val="14"/>
      <color rgb="FF000000"/>
      <name val="Calibri"/>
    </font>
    <font>
      <b/>
      <sz val="16"/>
      <color rgb="FF000000"/>
      <name val="Helvetica Neue"/>
    </font>
    <font>
      <b/>
      <sz val="14"/>
      <color rgb="FF000000"/>
      <name val="Helvetica Neue"/>
    </font>
    <font>
      <b/>
      <sz val="22"/>
      <color rgb="FFFFFFFF"/>
      <name val="Open Sans"/>
    </font>
    <font>
      <b/>
      <sz val="22"/>
      <color rgb="FFFFFFFF"/>
      <name val="Helvetica Neue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2A6F0"/>
        <bgColor rgb="FF32A6F0"/>
      </patternFill>
    </fill>
    <fill>
      <patternFill patternType="solid">
        <fgColor rgb="FFD8D8D8"/>
        <bgColor rgb="FFD8D8D8"/>
      </patternFill>
    </fill>
    <fill>
      <patternFill patternType="solid">
        <fgColor rgb="FFE2F4FE"/>
        <bgColor rgb="FFE2F4FE"/>
      </patternFill>
    </fill>
    <fill>
      <patternFill patternType="solid">
        <fgColor rgb="FFF2F2F2"/>
        <bgColor rgb="FFF2F2F2"/>
      </patternFill>
    </fill>
  </fills>
  <borders count="35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AAAAAA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 style="thin">
        <color rgb="FF000000"/>
      </right>
      <top/>
      <bottom style="thin">
        <color rgb="FFAAAAAA"/>
      </bottom>
      <diagonal/>
    </border>
    <border>
      <left style="thin">
        <color rgb="FF000000"/>
      </left>
      <right style="thin">
        <color rgb="FFAAAAAA"/>
      </right>
      <top/>
      <bottom style="thin">
        <color rgb="FFAAAAAA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49" fontId="2" fillId="3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3" fillId="2" borderId="5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/>
    <xf numFmtId="49" fontId="4" fillId="3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horizontal="center"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164" fontId="9" fillId="2" borderId="22" xfId="0" applyNumberFormat="1" applyFont="1" applyFill="1" applyBorder="1" applyAlignment="1">
      <alignment horizontal="center" vertical="center"/>
    </xf>
    <xf numFmtId="164" fontId="10" fillId="2" borderId="22" xfId="0" applyNumberFormat="1" applyFont="1" applyFill="1" applyBorder="1" applyAlignment="1">
      <alignment vertical="center"/>
    </xf>
    <xf numFmtId="49" fontId="11" fillId="2" borderId="22" xfId="0" applyNumberFormat="1" applyFont="1" applyFill="1" applyBorder="1" applyAlignment="1">
      <alignment vertical="center"/>
    </xf>
    <xf numFmtId="164" fontId="11" fillId="2" borderId="22" xfId="0" applyNumberFormat="1" applyFont="1" applyFill="1" applyBorder="1" applyAlignment="1">
      <alignment horizontal="center" vertical="center"/>
    </xf>
    <xf numFmtId="164" fontId="12" fillId="2" borderId="22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164" fontId="1" fillId="2" borderId="23" xfId="0" applyNumberFormat="1" applyFont="1" applyFill="1" applyBorder="1" applyAlignment="1">
      <alignment vertical="center"/>
    </xf>
    <xf numFmtId="49" fontId="11" fillId="5" borderId="9" xfId="0" applyNumberFormat="1" applyFont="1" applyFill="1" applyBorder="1" applyAlignment="1">
      <alignment horizontal="center" vertical="center" wrapText="1"/>
    </xf>
    <xf numFmtId="164" fontId="11" fillId="5" borderId="9" xfId="0" applyNumberFormat="1" applyFont="1" applyFill="1" applyBorder="1" applyAlignment="1">
      <alignment horizontal="center" vertical="center"/>
    </xf>
    <xf numFmtId="49" fontId="9" fillId="2" borderId="12" xfId="0" applyNumberFormat="1" applyFont="1" applyFill="1" applyBorder="1" applyAlignment="1">
      <alignment vertical="center"/>
    </xf>
    <xf numFmtId="164" fontId="9" fillId="2" borderId="12" xfId="0" applyNumberFormat="1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vertical="center"/>
    </xf>
    <xf numFmtId="49" fontId="9" fillId="4" borderId="22" xfId="0" applyNumberFormat="1" applyFont="1" applyFill="1" applyBorder="1" applyAlignment="1">
      <alignment vertical="center"/>
    </xf>
    <xf numFmtId="164" fontId="9" fillId="4" borderId="22" xfId="0" applyNumberFormat="1" applyFont="1" applyFill="1" applyBorder="1" applyAlignment="1">
      <alignment horizontal="center" vertical="center"/>
    </xf>
    <xf numFmtId="164" fontId="10" fillId="4" borderId="22" xfId="0" applyNumberFormat="1" applyFont="1" applyFill="1" applyBorder="1" applyAlignment="1">
      <alignment vertical="center"/>
    </xf>
    <xf numFmtId="49" fontId="9" fillId="4" borderId="12" xfId="0" applyNumberFormat="1" applyFont="1" applyFill="1" applyBorder="1" applyAlignment="1">
      <alignment vertical="center"/>
    </xf>
    <xf numFmtId="164" fontId="10" fillId="4" borderId="12" xfId="0" applyNumberFormat="1" applyFont="1" applyFill="1" applyBorder="1" applyAlignment="1">
      <alignment vertical="center"/>
    </xf>
    <xf numFmtId="49" fontId="9" fillId="2" borderId="22" xfId="0" applyNumberFormat="1" applyFont="1" applyFill="1" applyBorder="1" applyAlignment="1">
      <alignment vertical="center"/>
    </xf>
    <xf numFmtId="164" fontId="12" fillId="4" borderId="22" xfId="0" applyNumberFormat="1" applyFont="1" applyFill="1" applyBorder="1" applyAlignment="1">
      <alignment vertical="center"/>
    </xf>
    <xf numFmtId="49" fontId="11" fillId="5" borderId="9" xfId="0" applyNumberFormat="1" applyFont="1" applyFill="1" applyBorder="1" applyAlignment="1">
      <alignment horizontal="center" vertical="center"/>
    </xf>
    <xf numFmtId="49" fontId="1" fillId="4" borderId="22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49" fontId="1" fillId="6" borderId="22" xfId="0" applyNumberFormat="1" applyFont="1" applyFill="1" applyBorder="1" applyAlignment="1">
      <alignment vertical="center"/>
    </xf>
    <xf numFmtId="164" fontId="9" fillId="6" borderId="22" xfId="0" applyNumberFormat="1" applyFont="1" applyFill="1" applyBorder="1" applyAlignment="1">
      <alignment horizontal="center" vertical="center"/>
    </xf>
    <xf numFmtId="164" fontId="10" fillId="6" borderId="22" xfId="0" applyNumberFormat="1" applyFont="1" applyFill="1" applyBorder="1" applyAlignment="1">
      <alignment vertical="center"/>
    </xf>
    <xf numFmtId="164" fontId="10" fillId="2" borderId="22" xfId="0" applyNumberFormat="1" applyFont="1" applyFill="1" applyBorder="1" applyAlignment="1">
      <alignment vertical="center" wrapText="1"/>
    </xf>
    <xf numFmtId="0" fontId="1" fillId="2" borderId="33" xfId="0" applyFont="1" applyFill="1" applyBorder="1" applyAlignment="1">
      <alignment vertical="center"/>
    </xf>
    <xf numFmtId="164" fontId="16" fillId="3" borderId="9" xfId="0" applyNumberFormat="1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vertical="center"/>
    </xf>
    <xf numFmtId="164" fontId="1" fillId="0" borderId="0" xfId="0" applyNumberFormat="1" applyFont="1"/>
    <xf numFmtId="49" fontId="6" fillId="3" borderId="17" xfId="0" applyNumberFormat="1" applyFont="1" applyFill="1" applyBorder="1" applyAlignment="1">
      <alignment horizontal="center" vertical="center"/>
    </xf>
    <xf numFmtId="0" fontId="7" fillId="0" borderId="18" xfId="0" applyFont="1" applyBorder="1"/>
    <xf numFmtId="0" fontId="7" fillId="0" borderId="19" xfId="0" applyFont="1" applyBorder="1"/>
    <xf numFmtId="49" fontId="13" fillId="4" borderId="24" xfId="0" applyNumberFormat="1" applyFont="1" applyFill="1" applyBorder="1" applyAlignment="1">
      <alignment horizontal="center" vertical="center" wrapText="1"/>
    </xf>
    <xf numFmtId="0" fontId="7" fillId="0" borderId="25" xfId="0" applyFont="1" applyBorder="1"/>
    <xf numFmtId="0" fontId="7" fillId="0" borderId="27" xfId="0" applyFont="1" applyBorder="1"/>
    <xf numFmtId="0" fontId="7" fillId="0" borderId="28" xfId="0" applyFont="1" applyBorder="1"/>
    <xf numFmtId="0" fontId="7" fillId="0" borderId="30" xfId="0" applyFont="1" applyBorder="1"/>
    <xf numFmtId="0" fontId="7" fillId="0" borderId="31" xfId="0" applyFont="1" applyBorder="1"/>
    <xf numFmtId="164" fontId="14" fillId="4" borderId="26" xfId="0" applyNumberFormat="1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32" xfId="0" applyFont="1" applyBorder="1"/>
    <xf numFmtId="49" fontId="15" fillId="3" borderId="17" xfId="0" applyNumberFormat="1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571500</xdr:colOff>
      <xdr:row>3</xdr:row>
      <xdr:rowOff>38100</xdr:rowOff>
    </xdr:from>
    <xdr:ext cx="3705225" cy="1209675"/>
    <xdr:pic>
      <xdr:nvPicPr>
        <xdr:cNvPr id="2" name="image1.png" descr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zoomScale="175" zoomScaleNormal="175" workbookViewId="0">
      <selection activeCell="B15" sqref="B15"/>
    </sheetView>
  </sheetViews>
  <sheetFormatPr defaultColWidth="11.19921875" defaultRowHeight="15" customHeight="1"/>
  <cols>
    <col min="1" max="1" width="8.8984375" customWidth="1"/>
    <col min="2" max="2" width="138.69921875" customWidth="1"/>
    <col min="3" max="6" width="10.8984375" customWidth="1"/>
    <col min="7" max="26" width="10.796875" customWidth="1"/>
  </cols>
  <sheetData>
    <row r="1" spans="1:26" ht="25.5" customHeight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5.5" customHeight="1">
      <c r="A2" s="5"/>
      <c r="B2" s="6"/>
      <c r="C2" s="7"/>
      <c r="D2" s="7"/>
      <c r="E2" s="8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4.5" customHeight="1">
      <c r="A3" s="9"/>
      <c r="B3" s="10" t="s">
        <v>0</v>
      </c>
      <c r="C3" s="11"/>
      <c r="D3" s="7"/>
      <c r="E3" s="8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5.5" customHeight="1">
      <c r="A4" s="5"/>
      <c r="B4" s="12"/>
      <c r="C4" s="7"/>
      <c r="D4" s="7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5.5" customHeight="1">
      <c r="A5" s="5"/>
      <c r="B5" s="7"/>
      <c r="C5" s="7"/>
      <c r="D5" s="7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>
      <c r="A6" s="5"/>
      <c r="B6" s="7"/>
      <c r="C6" s="7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5.5" customHeight="1">
      <c r="A7" s="5"/>
      <c r="B7" s="13"/>
      <c r="C7" s="7"/>
      <c r="D7" s="7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4.5" customHeight="1">
      <c r="A8" s="9"/>
      <c r="B8" s="14" t="s">
        <v>1</v>
      </c>
      <c r="C8" s="11"/>
      <c r="D8" s="7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5.5" customHeight="1">
      <c r="A9" s="5"/>
      <c r="B9" s="12"/>
      <c r="C9" s="7"/>
      <c r="D9" s="7"/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5.5" customHeight="1">
      <c r="A10" s="5"/>
      <c r="B10" s="15" t="s">
        <v>2</v>
      </c>
      <c r="C10" s="7"/>
      <c r="D10" s="7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5.5" customHeight="1">
      <c r="A11" s="5"/>
      <c r="B11" s="15" t="s">
        <v>3</v>
      </c>
      <c r="C11" s="7"/>
      <c r="D11" s="7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5.5" customHeight="1">
      <c r="A12" s="5"/>
      <c r="B12" s="6"/>
      <c r="C12" s="7"/>
      <c r="D12" s="7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38.25" customHeight="1">
      <c r="A13" s="9"/>
      <c r="B13" s="16" t="s">
        <v>4</v>
      </c>
      <c r="C13" s="11"/>
      <c r="D13" s="7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9.75" customHeight="1">
      <c r="A14" s="17"/>
      <c r="B14" s="18" t="s">
        <v>5</v>
      </c>
      <c r="C14" s="19"/>
      <c r="D14" s="19"/>
      <c r="E14" s="20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5.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5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5.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5.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5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5.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5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5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5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5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5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5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5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5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5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5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5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5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5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5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5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5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5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5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5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5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5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5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5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5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5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5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5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5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5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5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5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5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5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5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5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5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5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5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5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5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5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5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5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5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5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5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5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5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5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5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5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5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5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5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5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5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5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5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5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5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5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5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5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5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5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5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5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5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5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5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5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5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5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5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5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5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5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5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5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5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5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5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5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5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5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5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5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5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5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5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5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5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5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5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5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5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5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5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5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5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5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5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5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5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5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5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5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5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5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5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5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5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5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5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5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5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5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5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5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5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5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5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5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5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5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5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5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5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5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5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5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5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5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5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5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5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5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5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5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5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5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5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5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5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5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5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5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5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5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5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5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5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5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5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5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5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5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5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5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5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5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5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5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5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5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5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5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5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5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5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5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5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5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5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5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5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5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5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5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5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5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5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5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5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5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5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5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5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5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5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5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5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5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5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5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5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5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5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5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5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5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5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5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5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5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5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5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5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5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5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5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5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5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5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5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5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5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5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5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5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5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5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5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5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5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5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5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5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5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5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5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5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5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5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5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5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5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5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5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5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5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5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5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5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5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5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5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5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5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5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5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5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5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5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5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5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5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5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5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5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5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5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5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5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5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5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5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5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5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5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5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5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5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5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5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5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5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5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5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5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5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5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5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5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5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5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5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5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5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5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5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5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5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5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5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5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5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5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5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5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5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5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5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5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5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5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5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5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5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5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5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5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5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5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5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5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5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5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5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5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5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5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5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5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5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5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5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5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5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5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5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5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5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5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5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5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5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5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5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5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5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5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5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5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5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5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5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5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5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5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5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5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5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5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5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5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5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5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5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5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5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5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5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5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5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5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5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5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5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5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5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5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5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5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5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5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5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5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5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5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5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5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5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5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5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5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5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5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5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5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5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5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5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5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5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5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5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5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5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5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5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5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5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5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5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5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5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5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5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5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5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5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5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5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5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5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5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5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5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5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5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5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5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5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5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5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5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5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5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5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5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5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5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5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5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5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5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5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5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5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5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5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5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5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5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5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5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5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5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5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5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5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5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5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5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5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5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5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5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5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5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5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5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5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5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5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5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5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5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5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5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5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5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5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5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5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5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5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5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5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5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5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5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5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5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5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5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5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5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5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5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5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5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5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5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5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5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5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5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5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5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5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5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5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5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5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5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5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5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5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5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5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5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5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5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5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5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5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5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5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5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5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5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5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5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5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5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5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5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5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5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5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5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5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5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5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5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5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5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5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5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5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5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5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5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5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5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5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5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5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5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5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5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5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5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5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5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5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5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5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5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5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5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5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5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5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5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5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5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5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5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5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5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5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5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5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5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5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5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5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5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5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5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5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5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5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5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5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5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5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5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5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5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5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5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5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5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5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5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5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5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5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5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5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5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5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5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5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5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5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5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5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5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5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5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5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5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5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5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5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5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5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5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5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5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5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5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5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5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5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5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5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5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5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5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5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5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5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5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5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5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5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5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5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5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5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5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5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5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5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5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5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5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5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5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5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5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5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5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5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5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5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5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5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5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5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5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5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5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5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5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5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5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5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5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5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5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5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5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5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5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5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5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5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5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5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5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5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5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5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5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5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5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5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5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5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5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5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5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5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5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5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5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5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5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5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5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5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5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5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5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5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5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5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5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5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5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5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5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5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5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5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5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5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5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5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5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5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5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5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5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5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5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5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5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5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5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5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5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5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5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5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5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5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5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5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5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5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5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5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5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5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5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5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5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5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5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5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5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5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5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5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5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5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5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5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5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5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5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5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5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5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5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5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5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5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5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5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5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5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5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5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5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5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5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5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5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5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5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5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5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5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5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5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5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5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5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5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5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5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5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5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5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5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5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5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5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5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5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5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5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5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5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5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5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5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5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5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5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5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5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5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5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5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5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5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5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5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5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5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5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5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5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5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5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5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5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5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5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5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5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5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5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5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5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5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5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5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5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5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5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5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5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5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5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5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5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5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5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5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5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5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5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5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5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5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5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5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5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5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5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5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5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5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5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5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5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5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5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5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5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5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5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5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5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5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5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5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5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5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5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5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5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5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5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5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5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5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5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5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5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5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5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5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5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5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5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5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5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5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5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5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5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5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5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5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5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5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5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5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5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5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5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5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5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5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5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5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5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5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5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5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5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5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5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5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5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5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5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5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5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5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5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5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5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5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5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5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5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5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5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5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5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5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5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5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5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5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5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5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5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5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5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5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5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5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5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5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5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5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5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5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5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5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5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5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5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5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5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ageMargins left="0.75" right="0.75" top="1" bottom="1" header="0" footer="0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abSelected="1" workbookViewId="0">
      <selection activeCell="B2" sqref="B2:D2"/>
    </sheetView>
  </sheetViews>
  <sheetFormatPr defaultColWidth="11.19921875" defaultRowHeight="15" customHeight="1"/>
  <cols>
    <col min="1" max="1" width="4.19921875" customWidth="1"/>
    <col min="2" max="2" width="60.3984375" customWidth="1"/>
    <col min="3" max="3" width="20.296875" customWidth="1"/>
    <col min="4" max="4" width="84.19921875" customWidth="1"/>
    <col min="5" max="6" width="10.8984375" customWidth="1"/>
    <col min="7" max="26" width="10.796875" customWidth="1"/>
  </cols>
  <sheetData>
    <row r="1" spans="1:26" ht="24.75" customHeight="1">
      <c r="A1" s="21"/>
      <c r="B1" s="22"/>
      <c r="C1" s="23"/>
      <c r="D1" s="23"/>
      <c r="E1" s="2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9.75" customHeight="1">
      <c r="A2" s="25"/>
      <c r="B2" s="67" t="s">
        <v>6</v>
      </c>
      <c r="C2" s="68"/>
      <c r="D2" s="69"/>
      <c r="E2" s="2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>
      <c r="A3" s="27"/>
      <c r="B3" s="28"/>
      <c r="C3" s="29"/>
      <c r="D3" s="29"/>
      <c r="E3" s="30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4.5" customHeight="1">
      <c r="A4" s="25"/>
      <c r="B4" s="31" t="s">
        <v>7</v>
      </c>
      <c r="C4" s="32" t="s">
        <v>8</v>
      </c>
      <c r="D4" s="32" t="s">
        <v>9</v>
      </c>
      <c r="E4" s="2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>
      <c r="A5" s="25"/>
      <c r="B5" s="33" t="s">
        <v>10</v>
      </c>
      <c r="C5" s="34">
        <v>100000</v>
      </c>
      <c r="D5" s="35"/>
      <c r="E5" s="2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>
      <c r="A6" s="25"/>
      <c r="B6" s="36" t="s">
        <v>11</v>
      </c>
      <c r="C6" s="37">
        <f>0.3*C5</f>
        <v>30000</v>
      </c>
      <c r="D6" s="38" t="s">
        <v>12</v>
      </c>
      <c r="E6" s="26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>
      <c r="A7" s="25"/>
      <c r="B7" s="39" t="s">
        <v>13</v>
      </c>
      <c r="C7" s="40">
        <f>(C5+C6)/235</f>
        <v>553.19148936170211</v>
      </c>
      <c r="D7" s="41" t="s">
        <v>14</v>
      </c>
      <c r="E7" s="2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25"/>
      <c r="B8" s="42"/>
      <c r="C8" s="43"/>
      <c r="D8" s="43"/>
      <c r="E8" s="2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>
      <c r="A9" s="27"/>
      <c r="B9" s="28"/>
      <c r="C9" s="29"/>
      <c r="D9" s="29"/>
      <c r="E9" s="30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57.75" customHeight="1">
      <c r="A10" s="25"/>
      <c r="B10" s="44" t="s">
        <v>15</v>
      </c>
      <c r="C10" s="45" t="s">
        <v>8</v>
      </c>
      <c r="D10" s="45" t="s">
        <v>9</v>
      </c>
      <c r="E10" s="2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>
      <c r="A11" s="25"/>
      <c r="B11" s="46" t="s">
        <v>16</v>
      </c>
      <c r="C11" s="47">
        <f>0.37*C7</f>
        <v>204.68085106382978</v>
      </c>
      <c r="D11" s="48" t="s">
        <v>17</v>
      </c>
      <c r="E11" s="2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>
      <c r="A12" s="25"/>
      <c r="B12" s="49" t="s">
        <v>18</v>
      </c>
      <c r="C12" s="50">
        <v>90</v>
      </c>
      <c r="D12" s="51"/>
      <c r="E12" s="26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>
      <c r="A13" s="25"/>
      <c r="B13" s="39" t="s">
        <v>19</v>
      </c>
      <c r="C13" s="40">
        <f>C11*C12</f>
        <v>18421.276595744679</v>
      </c>
      <c r="D13" s="41"/>
      <c r="E13" s="26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25"/>
      <c r="B14" s="42"/>
      <c r="C14" s="43"/>
      <c r="D14" s="43"/>
      <c r="E14" s="26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27"/>
      <c r="B15" s="28"/>
      <c r="C15" s="29"/>
      <c r="D15" s="29"/>
      <c r="E15" s="30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4.5" customHeight="1">
      <c r="A16" s="25"/>
      <c r="B16" s="44" t="s">
        <v>20</v>
      </c>
      <c r="C16" s="45" t="s">
        <v>8</v>
      </c>
      <c r="D16" s="45" t="s">
        <v>9</v>
      </c>
      <c r="E16" s="26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5" customHeight="1">
      <c r="A17" s="25"/>
      <c r="B17" s="52" t="s">
        <v>21</v>
      </c>
      <c r="C17" s="34">
        <v>75000</v>
      </c>
      <c r="D17" s="53"/>
      <c r="E17" s="2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5" customHeight="1">
      <c r="A18" s="25"/>
      <c r="B18" s="54" t="s">
        <v>22</v>
      </c>
      <c r="C18" s="37">
        <f>(C17/235)/7.5</f>
        <v>42.553191489361701</v>
      </c>
      <c r="D18" s="41" t="s">
        <v>23</v>
      </c>
      <c r="E18" s="2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5" customHeight="1">
      <c r="A19" s="25"/>
      <c r="B19" s="54" t="s">
        <v>24</v>
      </c>
      <c r="C19" s="37">
        <f>C18*3</f>
        <v>127.65957446808511</v>
      </c>
      <c r="D19" s="38" t="s">
        <v>25</v>
      </c>
      <c r="E19" s="26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customHeight="1">
      <c r="A20" s="25"/>
      <c r="B20" s="49" t="s">
        <v>26</v>
      </c>
      <c r="C20" s="50">
        <v>500</v>
      </c>
      <c r="D20" s="55"/>
      <c r="E20" s="26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5" customHeight="1">
      <c r="A21" s="25"/>
      <c r="B21" s="49" t="s">
        <v>27</v>
      </c>
      <c r="C21" s="50">
        <v>20</v>
      </c>
      <c r="D21" s="51"/>
      <c r="E21" s="26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customHeight="1">
      <c r="A22" s="25"/>
      <c r="B22" s="49" t="s">
        <v>28</v>
      </c>
      <c r="C22" s="50">
        <v>10</v>
      </c>
      <c r="D22" s="51"/>
      <c r="E22" s="26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9.5" customHeight="1">
      <c r="A23" s="25"/>
      <c r="B23" s="54" t="s">
        <v>29</v>
      </c>
      <c r="C23" s="37">
        <f>C21+C22</f>
        <v>30</v>
      </c>
      <c r="D23" s="38"/>
      <c r="E23" s="26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customHeight="1">
      <c r="A24" s="25"/>
      <c r="B24" s="49" t="s">
        <v>30</v>
      </c>
      <c r="C24" s="50">
        <v>500</v>
      </c>
      <c r="D24" s="51"/>
      <c r="E24" s="26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>
      <c r="A25" s="25"/>
      <c r="B25" s="49" t="s">
        <v>31</v>
      </c>
      <c r="C25" s="50">
        <v>200</v>
      </c>
      <c r="D25" s="51"/>
      <c r="E25" s="2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customHeight="1">
      <c r="A26" s="25"/>
      <c r="B26" s="39" t="s">
        <v>32</v>
      </c>
      <c r="C26" s="40">
        <f>C19+(C18*C23)+C24+C25</f>
        <v>2104.255319148936</v>
      </c>
      <c r="D26" s="41"/>
      <c r="E26" s="2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25"/>
      <c r="B27" s="42"/>
      <c r="C27" s="43"/>
      <c r="D27" s="43"/>
      <c r="E27" s="26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27"/>
      <c r="B28" s="28"/>
      <c r="C28" s="29"/>
      <c r="D28" s="29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34.5" customHeight="1">
      <c r="A29" s="25"/>
      <c r="B29" s="56" t="s">
        <v>33</v>
      </c>
      <c r="C29" s="45" t="s">
        <v>8</v>
      </c>
      <c r="D29" s="45" t="s">
        <v>9</v>
      </c>
      <c r="E29" s="26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>
      <c r="A30" s="25"/>
      <c r="B30" s="33" t="s">
        <v>34</v>
      </c>
      <c r="C30" s="34">
        <v>150000</v>
      </c>
      <c r="D30" s="53"/>
      <c r="E30" s="26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 customHeight="1">
      <c r="A31" s="25"/>
      <c r="B31" s="36" t="s">
        <v>35</v>
      </c>
      <c r="C31" s="37">
        <f>(C30/235)</f>
        <v>638.29787234042556</v>
      </c>
      <c r="D31" s="38" t="s">
        <v>14</v>
      </c>
      <c r="E31" s="26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5" customHeight="1">
      <c r="A32" s="25"/>
      <c r="B32" s="57" t="s">
        <v>36</v>
      </c>
      <c r="C32" s="50">
        <v>10</v>
      </c>
      <c r="D32" s="51"/>
      <c r="E32" s="26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5" customHeight="1">
      <c r="A33" s="25"/>
      <c r="B33" s="57" t="s">
        <v>37</v>
      </c>
      <c r="C33" s="50">
        <v>500</v>
      </c>
      <c r="D33" s="51"/>
      <c r="E33" s="26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5" customHeight="1">
      <c r="A34" s="25"/>
      <c r="B34" s="39" t="s">
        <v>38</v>
      </c>
      <c r="C34" s="40">
        <f>(C31*C32)+C33</f>
        <v>6882.978723404256</v>
      </c>
      <c r="D34" s="41"/>
      <c r="E34" s="26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25"/>
      <c r="B35" s="42"/>
      <c r="C35" s="43"/>
      <c r="D35" s="43"/>
      <c r="E35" s="26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customHeight="1">
      <c r="A36" s="27"/>
      <c r="B36" s="28"/>
      <c r="C36" s="29"/>
      <c r="D36" s="29"/>
      <c r="E36" s="3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34.5" customHeight="1">
      <c r="A37" s="25"/>
      <c r="B37" s="56" t="s">
        <v>39</v>
      </c>
      <c r="C37" s="45" t="s">
        <v>8</v>
      </c>
      <c r="D37" s="45" t="s">
        <v>9</v>
      </c>
      <c r="E37" s="2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.75" customHeight="1">
      <c r="A38" s="25"/>
      <c r="B38" s="58" t="s">
        <v>40</v>
      </c>
      <c r="C38" s="47">
        <f>C7</f>
        <v>553.19148936170211</v>
      </c>
      <c r="D38" s="48" t="s">
        <v>41</v>
      </c>
      <c r="E38" s="2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.75" customHeight="1">
      <c r="A39" s="25"/>
      <c r="B39" s="59" t="s">
        <v>42</v>
      </c>
      <c r="C39" s="60">
        <v>90</v>
      </c>
      <c r="D39" s="61"/>
      <c r="E39" s="2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>
      <c r="A40" s="25"/>
      <c r="B40" s="39" t="s">
        <v>43</v>
      </c>
      <c r="C40" s="40">
        <f>0.5*(C38*C39)</f>
        <v>24893.617021276594</v>
      </c>
      <c r="D40" s="62" t="s">
        <v>44</v>
      </c>
      <c r="E40" s="2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25"/>
      <c r="B41" s="42"/>
      <c r="C41" s="43"/>
      <c r="D41" s="43"/>
      <c r="E41" s="2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customHeight="1">
      <c r="A42" s="27"/>
      <c r="B42" s="28"/>
      <c r="C42" s="29"/>
      <c r="D42" s="29"/>
      <c r="E42" s="3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30.75" customHeight="1">
      <c r="A43" s="25"/>
      <c r="B43" s="70" t="s">
        <v>45</v>
      </c>
      <c r="C43" s="71"/>
      <c r="D43" s="76" t="s">
        <v>46</v>
      </c>
      <c r="E43" s="2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customHeight="1">
      <c r="A44" s="25"/>
      <c r="B44" s="72"/>
      <c r="C44" s="73"/>
      <c r="D44" s="77"/>
      <c r="E44" s="2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customHeight="1">
      <c r="A45" s="25"/>
      <c r="B45" s="72"/>
      <c r="C45" s="73"/>
      <c r="D45" s="77"/>
      <c r="E45" s="2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customHeight="1">
      <c r="A46" s="25"/>
      <c r="B46" s="74"/>
      <c r="C46" s="75"/>
      <c r="D46" s="78"/>
      <c r="E46" s="2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customHeight="1">
      <c r="A47" s="27"/>
      <c r="B47" s="28"/>
      <c r="C47" s="29"/>
      <c r="D47" s="29"/>
      <c r="E47" s="30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48" customHeight="1">
      <c r="A48" s="63"/>
      <c r="B48" s="79" t="s">
        <v>47</v>
      </c>
      <c r="C48" s="69"/>
      <c r="D48" s="64">
        <f>C13+C26+C34+C40</f>
        <v>52302.127659574464</v>
      </c>
      <c r="E48" s="6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66"/>
      <c r="D49" s="66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66"/>
      <c r="D50" s="66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66"/>
      <c r="D51" s="66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66"/>
      <c r="D52" s="66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66"/>
      <c r="D53" s="66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66"/>
      <c r="D54" s="66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66"/>
      <c r="D55" s="66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66"/>
      <c r="D56" s="66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66"/>
      <c r="D57" s="66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66"/>
      <c r="D58" s="66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66"/>
      <c r="D59" s="66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66"/>
      <c r="D60" s="66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66"/>
      <c r="D61" s="66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66"/>
      <c r="D62" s="66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66"/>
      <c r="D63" s="66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66"/>
      <c r="D64" s="66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66"/>
      <c r="D65" s="66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66"/>
      <c r="D66" s="66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66"/>
      <c r="D67" s="66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66"/>
      <c r="D68" s="66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66"/>
      <c r="D69" s="66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66"/>
      <c r="D70" s="66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66"/>
      <c r="D71" s="66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66"/>
      <c r="D72" s="66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66"/>
      <c r="D73" s="66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66"/>
      <c r="D74" s="66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66"/>
      <c r="D75" s="66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66"/>
      <c r="D76" s="66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66"/>
      <c r="D77" s="66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66"/>
      <c r="D78" s="66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66"/>
      <c r="D79" s="66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66"/>
      <c r="D80" s="66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66"/>
      <c r="D81" s="66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66"/>
      <c r="D82" s="66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66"/>
      <c r="D83" s="66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66"/>
      <c r="D84" s="66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66"/>
      <c r="D85" s="66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66"/>
      <c r="D86" s="66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66"/>
      <c r="D87" s="66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66"/>
      <c r="D88" s="66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66"/>
      <c r="D89" s="66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66"/>
      <c r="D90" s="66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66"/>
      <c r="D91" s="66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66"/>
      <c r="D92" s="66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66"/>
      <c r="D93" s="66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66"/>
      <c r="D94" s="66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66"/>
      <c r="D95" s="66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66"/>
      <c r="D96" s="66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66"/>
      <c r="D97" s="66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66"/>
      <c r="D98" s="66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66"/>
      <c r="D99" s="66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66"/>
      <c r="D100" s="6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66"/>
      <c r="D101" s="66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66"/>
      <c r="D102" s="66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66"/>
      <c r="D103" s="66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66"/>
      <c r="D104" s="66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66"/>
      <c r="D105" s="66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66"/>
      <c r="D106" s="66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66"/>
      <c r="D107" s="66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66"/>
      <c r="D108" s="66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66"/>
      <c r="D109" s="66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66"/>
      <c r="D110" s="66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66"/>
      <c r="D111" s="66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66"/>
      <c r="D112" s="66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66"/>
      <c r="D113" s="66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66"/>
      <c r="D114" s="66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66"/>
      <c r="D115" s="66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66"/>
      <c r="D116" s="66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66"/>
      <c r="D117" s="66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66"/>
      <c r="D118" s="66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66"/>
      <c r="D119" s="66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66"/>
      <c r="D120" s="66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66"/>
      <c r="D121" s="66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66"/>
      <c r="D122" s="66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66"/>
      <c r="D123" s="66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66"/>
      <c r="D124" s="66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66"/>
      <c r="D125" s="66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66"/>
      <c r="D126" s="66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66"/>
      <c r="D127" s="66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66"/>
      <c r="D128" s="66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66"/>
      <c r="D129" s="66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66"/>
      <c r="D130" s="66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66"/>
      <c r="D131" s="66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66"/>
      <c r="D132" s="66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66"/>
      <c r="D133" s="66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66"/>
      <c r="D134" s="66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66"/>
      <c r="D135" s="66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66"/>
      <c r="D136" s="66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66"/>
      <c r="D137" s="66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66"/>
      <c r="D138" s="66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66"/>
      <c r="D139" s="66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66"/>
      <c r="D140" s="66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66"/>
      <c r="D141" s="66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66"/>
      <c r="D142" s="66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66"/>
      <c r="D143" s="66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66"/>
      <c r="D144" s="66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66"/>
      <c r="D145" s="66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66"/>
      <c r="D146" s="66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66"/>
      <c r="D147" s="66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66"/>
      <c r="D148" s="66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66"/>
      <c r="D149" s="66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66"/>
      <c r="D150" s="66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66"/>
      <c r="D151" s="66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66"/>
      <c r="D152" s="66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66"/>
      <c r="D153" s="66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66"/>
      <c r="D154" s="66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66"/>
      <c r="D155" s="66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66"/>
      <c r="D156" s="66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66"/>
      <c r="D157" s="66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66"/>
      <c r="D158" s="66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66"/>
      <c r="D159" s="66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66"/>
      <c r="D160" s="66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66"/>
      <c r="D161" s="66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66"/>
      <c r="D162" s="66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66"/>
      <c r="D163" s="66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66"/>
      <c r="D164" s="66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66"/>
      <c r="D165" s="66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66"/>
      <c r="D166" s="66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66"/>
      <c r="D167" s="66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66"/>
      <c r="D168" s="66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66"/>
      <c r="D169" s="66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66"/>
      <c r="D170" s="66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66"/>
      <c r="D171" s="66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66"/>
      <c r="D172" s="66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66"/>
      <c r="D173" s="66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66"/>
      <c r="D174" s="66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66"/>
      <c r="D175" s="66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66"/>
      <c r="D176" s="6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66"/>
      <c r="D177" s="66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66"/>
      <c r="D178" s="66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66"/>
      <c r="D179" s="66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66"/>
      <c r="D180" s="66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66"/>
      <c r="D181" s="66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66"/>
      <c r="D182" s="66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66"/>
      <c r="D183" s="66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66"/>
      <c r="D184" s="66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66"/>
      <c r="D185" s="66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66"/>
      <c r="D186" s="66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66"/>
      <c r="D187" s="66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66"/>
      <c r="D188" s="66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66"/>
      <c r="D189" s="66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66"/>
      <c r="D190" s="66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66"/>
      <c r="D191" s="66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66"/>
      <c r="D192" s="66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66"/>
      <c r="D193" s="66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66"/>
      <c r="D194" s="66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66"/>
      <c r="D195" s="66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66"/>
      <c r="D196" s="66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66"/>
      <c r="D197" s="66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66"/>
      <c r="D198" s="66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66"/>
      <c r="D199" s="66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66"/>
      <c r="D200" s="66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66"/>
      <c r="D201" s="66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66"/>
      <c r="D202" s="66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66"/>
      <c r="D203" s="66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66"/>
      <c r="D204" s="66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66"/>
      <c r="D205" s="66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66"/>
      <c r="D206" s="66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66"/>
      <c r="D207" s="66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66"/>
      <c r="D208" s="66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66"/>
      <c r="D209" s="66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66"/>
      <c r="D210" s="66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66"/>
      <c r="D211" s="66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66"/>
      <c r="D212" s="66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66"/>
      <c r="D213" s="66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66"/>
      <c r="D214" s="66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66"/>
      <c r="D215" s="66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66"/>
      <c r="D216" s="66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66"/>
      <c r="D217" s="66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66"/>
      <c r="D218" s="66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66"/>
      <c r="D219" s="66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66"/>
      <c r="D220" s="66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66"/>
      <c r="D221" s="66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66"/>
      <c r="D222" s="6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66"/>
      <c r="D223" s="6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66"/>
      <c r="D224" s="6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66"/>
      <c r="D225" s="6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66"/>
      <c r="D226" s="6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66"/>
      <c r="D227" s="6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66"/>
      <c r="D228" s="6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66"/>
      <c r="D229" s="6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66"/>
      <c r="D230" s="6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66"/>
      <c r="D231" s="6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66"/>
      <c r="D232" s="6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66"/>
      <c r="D233" s="6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66"/>
      <c r="D234" s="6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66"/>
      <c r="D235" s="6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66"/>
      <c r="D236" s="6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66"/>
      <c r="D237" s="6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66"/>
      <c r="D238" s="6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66"/>
      <c r="D239" s="6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66"/>
      <c r="D240" s="6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66"/>
      <c r="D241" s="6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66"/>
      <c r="D242" s="6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66"/>
      <c r="D243" s="6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66"/>
      <c r="D244" s="6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66"/>
      <c r="D245" s="6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66"/>
      <c r="D246" s="6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66"/>
      <c r="D247" s="6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66"/>
      <c r="D248" s="6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66"/>
      <c r="D249" s="6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66"/>
      <c r="D250" s="6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66"/>
      <c r="D251" s="6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66"/>
      <c r="D252" s="6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66"/>
      <c r="D253" s="6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66"/>
      <c r="D254" s="6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66"/>
      <c r="D255" s="6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66"/>
      <c r="D256" s="6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66"/>
      <c r="D257" s="6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66"/>
      <c r="D258" s="6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66"/>
      <c r="D259" s="6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66"/>
      <c r="D260" s="6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66"/>
      <c r="D261" s="6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66"/>
      <c r="D262" s="6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66"/>
      <c r="D263" s="6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66"/>
      <c r="D264" s="6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66"/>
      <c r="D265" s="6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66"/>
      <c r="D266" s="6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66"/>
      <c r="D267" s="6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66"/>
      <c r="D268" s="6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66"/>
      <c r="D269" s="6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66"/>
      <c r="D270" s="6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66"/>
      <c r="D271" s="6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66"/>
      <c r="D272" s="6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66"/>
      <c r="D273" s="6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66"/>
      <c r="D274" s="6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66"/>
      <c r="D275" s="6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66"/>
      <c r="D276" s="6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66"/>
      <c r="D277" s="6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66"/>
      <c r="D278" s="6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66"/>
      <c r="D279" s="6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66"/>
      <c r="D280" s="6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66"/>
      <c r="D281" s="6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66"/>
      <c r="D282" s="6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66"/>
      <c r="D283" s="6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66"/>
      <c r="D284" s="6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66"/>
      <c r="D285" s="6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66"/>
      <c r="D286" s="6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66"/>
      <c r="D287" s="6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66"/>
      <c r="D288" s="66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66"/>
      <c r="D289" s="66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66"/>
      <c r="D290" s="66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66"/>
      <c r="D291" s="66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66"/>
      <c r="D292" s="66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66"/>
      <c r="D293" s="66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66"/>
      <c r="D294" s="6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66"/>
      <c r="D295" s="66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66"/>
      <c r="D296" s="66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66"/>
      <c r="D297" s="66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66"/>
      <c r="D298" s="66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66"/>
      <c r="D299" s="66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66"/>
      <c r="D300" s="66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66"/>
      <c r="D301" s="66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66"/>
      <c r="D302" s="66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66"/>
      <c r="D303" s="66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66"/>
      <c r="D304" s="66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66"/>
      <c r="D305" s="66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66"/>
      <c r="D306" s="66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66"/>
      <c r="D307" s="66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66"/>
      <c r="D308" s="66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66"/>
      <c r="D309" s="66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66"/>
      <c r="D310" s="66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66"/>
      <c r="D311" s="66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66"/>
      <c r="D312" s="66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66"/>
      <c r="D313" s="66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66"/>
      <c r="D314" s="66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66"/>
      <c r="D315" s="66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66"/>
      <c r="D316" s="66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66"/>
      <c r="D317" s="66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66"/>
      <c r="D318" s="66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66"/>
      <c r="D319" s="66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66"/>
      <c r="D320" s="66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66"/>
      <c r="D321" s="66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66"/>
      <c r="D322" s="66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66"/>
      <c r="D323" s="66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66"/>
      <c r="D324" s="66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66"/>
      <c r="D325" s="66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66"/>
      <c r="D326" s="66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66"/>
      <c r="D327" s="66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66"/>
      <c r="D328" s="66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66"/>
      <c r="D329" s="66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66"/>
      <c r="D330" s="66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66"/>
      <c r="D331" s="66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66"/>
      <c r="D332" s="66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66"/>
      <c r="D333" s="66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66"/>
      <c r="D334" s="66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66"/>
      <c r="D335" s="66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66"/>
      <c r="D336" s="66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66"/>
      <c r="D337" s="66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66"/>
      <c r="D338" s="66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66"/>
      <c r="D339" s="66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66"/>
      <c r="D340" s="66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66"/>
      <c r="D341" s="66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66"/>
      <c r="D342" s="66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66"/>
      <c r="D343" s="66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66"/>
      <c r="D344" s="66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66"/>
      <c r="D345" s="66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66"/>
      <c r="D346" s="66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66"/>
      <c r="D347" s="66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66"/>
      <c r="D348" s="66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66"/>
      <c r="D349" s="66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66"/>
      <c r="D350" s="66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66"/>
      <c r="D351" s="66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66"/>
      <c r="D352" s="66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66"/>
      <c r="D353" s="66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66"/>
      <c r="D354" s="66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66"/>
      <c r="D355" s="66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66"/>
      <c r="D356" s="66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66"/>
      <c r="D357" s="66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66"/>
      <c r="D358" s="66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66"/>
      <c r="D359" s="66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66"/>
      <c r="D360" s="66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66"/>
      <c r="D361" s="66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66"/>
      <c r="D362" s="66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66"/>
      <c r="D363" s="66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66"/>
      <c r="D364" s="66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66"/>
      <c r="D365" s="66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66"/>
      <c r="D366" s="66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66"/>
      <c r="D367" s="66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66"/>
      <c r="D368" s="66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66"/>
      <c r="D369" s="66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66"/>
      <c r="D370" s="66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66"/>
      <c r="D371" s="66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66"/>
      <c r="D372" s="66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66"/>
      <c r="D373" s="66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66"/>
      <c r="D374" s="66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66"/>
      <c r="D375" s="66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66"/>
      <c r="D376" s="66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66"/>
      <c r="D377" s="66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66"/>
      <c r="D378" s="66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66"/>
      <c r="D379" s="66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66"/>
      <c r="D380" s="66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66"/>
      <c r="D381" s="66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66"/>
      <c r="D382" s="66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66"/>
      <c r="D383" s="66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66"/>
      <c r="D384" s="66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66"/>
      <c r="D385" s="66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66"/>
      <c r="D386" s="66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66"/>
      <c r="D387" s="66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66"/>
      <c r="D388" s="66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66"/>
      <c r="D389" s="66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66"/>
      <c r="D390" s="66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66"/>
      <c r="D391" s="66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66"/>
      <c r="D392" s="66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66"/>
      <c r="D393" s="66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66"/>
      <c r="D394" s="66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66"/>
      <c r="D395" s="66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66"/>
      <c r="D396" s="66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66"/>
      <c r="D397" s="66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66"/>
      <c r="D398" s="66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66"/>
      <c r="D399" s="66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66"/>
      <c r="D400" s="66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66"/>
      <c r="D401" s="66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66"/>
      <c r="D402" s="66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66"/>
      <c r="D403" s="66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66"/>
      <c r="D404" s="66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66"/>
      <c r="D405" s="66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66"/>
      <c r="D406" s="66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66"/>
      <c r="D407" s="66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66"/>
      <c r="D408" s="66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66"/>
      <c r="D409" s="66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66"/>
      <c r="D410" s="66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66"/>
      <c r="D411" s="66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66"/>
      <c r="D412" s="66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66"/>
      <c r="D413" s="66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66"/>
      <c r="D414" s="66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66"/>
      <c r="D415" s="66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66"/>
      <c r="D416" s="66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66"/>
      <c r="D417" s="66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66"/>
      <c r="D418" s="66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66"/>
      <c r="D419" s="66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66"/>
      <c r="D420" s="66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66"/>
      <c r="D421" s="66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66"/>
      <c r="D422" s="66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66"/>
      <c r="D423" s="66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66"/>
      <c r="D424" s="66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66"/>
      <c r="D425" s="66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66"/>
      <c r="D426" s="66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66"/>
      <c r="D427" s="66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66"/>
      <c r="D428" s="66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66"/>
      <c r="D429" s="66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66"/>
      <c r="D430" s="66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66"/>
      <c r="D431" s="66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66"/>
      <c r="D432" s="66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66"/>
      <c r="D433" s="66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66"/>
      <c r="D434" s="66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66"/>
      <c r="D435" s="66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66"/>
      <c r="D436" s="66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66"/>
      <c r="D437" s="66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66"/>
      <c r="D438" s="66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66"/>
      <c r="D439" s="66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66"/>
      <c r="D440" s="66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66"/>
      <c r="D441" s="66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66"/>
      <c r="D442" s="66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66"/>
      <c r="D443" s="66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66"/>
      <c r="D444" s="66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66"/>
      <c r="D445" s="66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66"/>
      <c r="D446" s="66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66"/>
      <c r="D447" s="66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66"/>
      <c r="D448" s="66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66"/>
      <c r="D449" s="66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66"/>
      <c r="D450" s="66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66"/>
      <c r="D451" s="66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66"/>
      <c r="D452" s="66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66"/>
      <c r="D453" s="66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66"/>
      <c r="D454" s="66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66"/>
      <c r="D455" s="66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66"/>
      <c r="D456" s="66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66"/>
      <c r="D457" s="66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66"/>
      <c r="D458" s="66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66"/>
      <c r="D459" s="66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66"/>
      <c r="D460" s="66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66"/>
      <c r="D461" s="66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66"/>
      <c r="D462" s="66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66"/>
      <c r="D463" s="66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66"/>
      <c r="D464" s="66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66"/>
      <c r="D465" s="66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66"/>
      <c r="D466" s="66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66"/>
      <c r="D467" s="66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66"/>
      <c r="D468" s="66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66"/>
      <c r="D469" s="66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66"/>
      <c r="D470" s="66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66"/>
      <c r="D471" s="66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66"/>
      <c r="D472" s="66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66"/>
      <c r="D473" s="66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66"/>
      <c r="D474" s="66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66"/>
      <c r="D475" s="66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66"/>
      <c r="D476" s="66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66"/>
      <c r="D477" s="66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66"/>
      <c r="D478" s="66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66"/>
      <c r="D479" s="66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66"/>
      <c r="D480" s="66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66"/>
      <c r="D481" s="66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66"/>
      <c r="D482" s="66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66"/>
      <c r="D483" s="66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66"/>
      <c r="D484" s="66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66"/>
      <c r="D485" s="66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66"/>
      <c r="D486" s="66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66"/>
      <c r="D487" s="66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66"/>
      <c r="D488" s="66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66"/>
      <c r="D489" s="66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66"/>
      <c r="D490" s="66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66"/>
      <c r="D491" s="66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66"/>
      <c r="D492" s="66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66"/>
      <c r="D493" s="66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66"/>
      <c r="D494" s="66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66"/>
      <c r="D495" s="66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66"/>
      <c r="D496" s="66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66"/>
      <c r="D497" s="66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66"/>
      <c r="D498" s="66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66"/>
      <c r="D499" s="66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66"/>
      <c r="D500" s="66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66"/>
      <c r="D501" s="66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66"/>
      <c r="D502" s="66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66"/>
      <c r="D503" s="66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66"/>
      <c r="D504" s="66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66"/>
      <c r="D505" s="66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66"/>
      <c r="D506" s="66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66"/>
      <c r="D507" s="66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66"/>
      <c r="D508" s="66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66"/>
      <c r="D509" s="66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66"/>
      <c r="D510" s="66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66"/>
      <c r="D511" s="66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66"/>
      <c r="D512" s="66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66"/>
      <c r="D513" s="66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66"/>
      <c r="D514" s="66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66"/>
      <c r="D515" s="66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66"/>
      <c r="D516" s="66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66"/>
      <c r="D517" s="66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66"/>
      <c r="D518" s="66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66"/>
      <c r="D519" s="66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66"/>
      <c r="D520" s="66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66"/>
      <c r="D521" s="66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66"/>
      <c r="D522" s="66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66"/>
      <c r="D523" s="66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66"/>
      <c r="D524" s="66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66"/>
      <c r="D525" s="66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66"/>
      <c r="D526" s="66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66"/>
      <c r="D527" s="66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66"/>
      <c r="D528" s="66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66"/>
      <c r="D529" s="66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66"/>
      <c r="D530" s="66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66"/>
      <c r="D531" s="66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66"/>
      <c r="D532" s="66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66"/>
      <c r="D533" s="66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66"/>
      <c r="D534" s="66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66"/>
      <c r="D535" s="66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66"/>
      <c r="D536" s="66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66"/>
      <c r="D537" s="66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66"/>
      <c r="D538" s="66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66"/>
      <c r="D539" s="66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66"/>
      <c r="D540" s="66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66"/>
      <c r="D541" s="66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66"/>
      <c r="D542" s="66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66"/>
      <c r="D543" s="66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66"/>
      <c r="D544" s="66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66"/>
      <c r="D545" s="66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66"/>
      <c r="D546" s="66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66"/>
      <c r="D547" s="66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66"/>
      <c r="D548" s="66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66"/>
      <c r="D549" s="66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66"/>
      <c r="D550" s="66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66"/>
      <c r="D551" s="66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66"/>
      <c r="D552" s="66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66"/>
      <c r="D553" s="66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66"/>
      <c r="D554" s="66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66"/>
      <c r="D555" s="66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66"/>
      <c r="D556" s="66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66"/>
      <c r="D557" s="66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66"/>
      <c r="D558" s="66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66"/>
      <c r="D559" s="66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66"/>
      <c r="D560" s="66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66"/>
      <c r="D561" s="66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66"/>
      <c r="D562" s="66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66"/>
      <c r="D563" s="66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66"/>
      <c r="D564" s="66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66"/>
      <c r="D565" s="66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66"/>
      <c r="D566" s="66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66"/>
      <c r="D567" s="66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66"/>
      <c r="D568" s="66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66"/>
      <c r="D569" s="66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66"/>
      <c r="D570" s="66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66"/>
      <c r="D571" s="66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66"/>
      <c r="D572" s="66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66"/>
      <c r="D573" s="66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66"/>
      <c r="D574" s="66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66"/>
      <c r="D575" s="66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66"/>
      <c r="D576" s="66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66"/>
      <c r="D577" s="66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66"/>
      <c r="D578" s="66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66"/>
      <c r="D579" s="66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66"/>
      <c r="D580" s="66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66"/>
      <c r="D581" s="66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66"/>
      <c r="D582" s="66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66"/>
      <c r="D583" s="66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66"/>
      <c r="D584" s="66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66"/>
      <c r="D585" s="66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66"/>
      <c r="D586" s="66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66"/>
      <c r="D587" s="66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66"/>
      <c r="D588" s="66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66"/>
      <c r="D589" s="66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66"/>
      <c r="D590" s="66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66"/>
      <c r="D591" s="66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66"/>
      <c r="D592" s="66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66"/>
      <c r="D593" s="66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66"/>
      <c r="D594" s="66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66"/>
      <c r="D595" s="66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66"/>
      <c r="D596" s="66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66"/>
      <c r="D597" s="66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66"/>
      <c r="D598" s="66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66"/>
      <c r="D599" s="66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66"/>
      <c r="D600" s="66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66"/>
      <c r="D601" s="66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66"/>
      <c r="D602" s="66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66"/>
      <c r="D603" s="66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66"/>
      <c r="D604" s="66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66"/>
      <c r="D605" s="66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66"/>
      <c r="D606" s="66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66"/>
      <c r="D607" s="66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66"/>
      <c r="D608" s="66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66"/>
      <c r="D609" s="66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66"/>
      <c r="D610" s="66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66"/>
      <c r="D611" s="66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66"/>
      <c r="D612" s="66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66"/>
      <c r="D613" s="66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66"/>
      <c r="D614" s="66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66"/>
      <c r="D615" s="66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66"/>
      <c r="D616" s="66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66"/>
      <c r="D617" s="66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66"/>
      <c r="D618" s="66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66"/>
      <c r="D619" s="66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66"/>
      <c r="D620" s="66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66"/>
      <c r="D621" s="66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66"/>
      <c r="D622" s="66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66"/>
      <c r="D623" s="66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66"/>
      <c r="D624" s="66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66"/>
      <c r="D625" s="66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66"/>
      <c r="D626" s="66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66"/>
      <c r="D627" s="66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66"/>
      <c r="D628" s="66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66"/>
      <c r="D629" s="66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66"/>
      <c r="D630" s="66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66"/>
      <c r="D631" s="66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66"/>
      <c r="D632" s="66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66"/>
      <c r="D633" s="66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66"/>
      <c r="D634" s="66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66"/>
      <c r="D635" s="66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66"/>
      <c r="D636" s="66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66"/>
      <c r="D637" s="66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66"/>
      <c r="D638" s="66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66"/>
      <c r="D639" s="66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66"/>
      <c r="D640" s="66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66"/>
      <c r="D641" s="66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66"/>
      <c r="D642" s="66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66"/>
      <c r="D643" s="66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66"/>
      <c r="D644" s="66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66"/>
      <c r="D645" s="66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66"/>
      <c r="D646" s="66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66"/>
      <c r="D647" s="66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66"/>
      <c r="D648" s="66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66"/>
      <c r="D649" s="66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66"/>
      <c r="D650" s="66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66"/>
      <c r="D651" s="66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66"/>
      <c r="D652" s="66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66"/>
      <c r="D653" s="66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66"/>
      <c r="D654" s="66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66"/>
      <c r="D655" s="66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66"/>
      <c r="D656" s="66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66"/>
      <c r="D657" s="66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66"/>
      <c r="D658" s="66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66"/>
      <c r="D659" s="66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66"/>
      <c r="D660" s="66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66"/>
      <c r="D661" s="66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66"/>
      <c r="D662" s="66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66"/>
      <c r="D663" s="66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66"/>
      <c r="D664" s="66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66"/>
      <c r="D665" s="66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66"/>
      <c r="D666" s="66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66"/>
      <c r="D667" s="66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66"/>
      <c r="D668" s="66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66"/>
      <c r="D669" s="66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66"/>
      <c r="D670" s="66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66"/>
      <c r="D671" s="66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66"/>
      <c r="D672" s="66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66"/>
      <c r="D673" s="66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66"/>
      <c r="D674" s="66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66"/>
      <c r="D675" s="66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66"/>
      <c r="D676" s="66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66"/>
      <c r="D677" s="66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66"/>
      <c r="D678" s="66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66"/>
      <c r="D679" s="66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66"/>
      <c r="D680" s="66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66"/>
      <c r="D681" s="66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66"/>
      <c r="D682" s="66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66"/>
      <c r="D683" s="66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66"/>
      <c r="D684" s="66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66"/>
      <c r="D685" s="66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66"/>
      <c r="D686" s="66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66"/>
      <c r="D687" s="66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66"/>
      <c r="D688" s="66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66"/>
      <c r="D689" s="66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66"/>
      <c r="D690" s="66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66"/>
      <c r="D691" s="66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66"/>
      <c r="D692" s="66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66"/>
      <c r="D693" s="66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66"/>
      <c r="D694" s="66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66"/>
      <c r="D695" s="66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66"/>
      <c r="D696" s="66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66"/>
      <c r="D697" s="66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66"/>
      <c r="D698" s="66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66"/>
      <c r="D699" s="66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66"/>
      <c r="D700" s="66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66"/>
      <c r="D701" s="66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66"/>
      <c r="D702" s="66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66"/>
      <c r="D703" s="66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66"/>
      <c r="D704" s="66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66"/>
      <c r="D705" s="66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66"/>
      <c r="D706" s="66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66"/>
      <c r="D707" s="66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66"/>
      <c r="D708" s="66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66"/>
      <c r="D709" s="66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66"/>
      <c r="D710" s="66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66"/>
      <c r="D711" s="66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66"/>
      <c r="D712" s="66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66"/>
      <c r="D713" s="66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66"/>
      <c r="D714" s="66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66"/>
      <c r="D715" s="66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66"/>
      <c r="D716" s="66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66"/>
      <c r="D717" s="66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66"/>
      <c r="D718" s="66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66"/>
      <c r="D719" s="66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66"/>
      <c r="D720" s="66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66"/>
      <c r="D721" s="66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66"/>
      <c r="D722" s="66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66"/>
      <c r="D723" s="66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66"/>
      <c r="D724" s="66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66"/>
      <c r="D725" s="66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66"/>
      <c r="D726" s="66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66"/>
      <c r="D727" s="66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66"/>
      <c r="D728" s="66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66"/>
      <c r="D729" s="66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66"/>
      <c r="D730" s="66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66"/>
      <c r="D731" s="66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66"/>
      <c r="D732" s="66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66"/>
      <c r="D733" s="66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66"/>
      <c r="D734" s="66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66"/>
      <c r="D735" s="66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66"/>
      <c r="D736" s="66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66"/>
      <c r="D737" s="66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66"/>
      <c r="D738" s="66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66"/>
      <c r="D739" s="66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66"/>
      <c r="D740" s="66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66"/>
      <c r="D741" s="66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66"/>
      <c r="D742" s="66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66"/>
      <c r="D743" s="66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66"/>
      <c r="D744" s="66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66"/>
      <c r="D745" s="66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66"/>
      <c r="D746" s="66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66"/>
      <c r="D747" s="66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66"/>
      <c r="D748" s="66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66"/>
      <c r="D749" s="66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66"/>
      <c r="D750" s="66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66"/>
      <c r="D751" s="66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66"/>
      <c r="D752" s="66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66"/>
      <c r="D753" s="66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66"/>
      <c r="D754" s="66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66"/>
      <c r="D755" s="66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66"/>
      <c r="D756" s="66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66"/>
      <c r="D757" s="66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66"/>
      <c r="D758" s="66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66"/>
      <c r="D759" s="66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66"/>
      <c r="D760" s="66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66"/>
      <c r="D761" s="66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66"/>
      <c r="D762" s="66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66"/>
      <c r="D763" s="66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66"/>
      <c r="D764" s="66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66"/>
      <c r="D765" s="66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66"/>
      <c r="D766" s="66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66"/>
      <c r="D767" s="66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66"/>
      <c r="D768" s="66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66"/>
      <c r="D769" s="66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66"/>
      <c r="D770" s="66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66"/>
      <c r="D771" s="66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66"/>
      <c r="D772" s="66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66"/>
      <c r="D773" s="66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66"/>
      <c r="D774" s="66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66"/>
      <c r="D775" s="66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66"/>
      <c r="D776" s="66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66"/>
      <c r="D777" s="66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66"/>
      <c r="D778" s="66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66"/>
      <c r="D779" s="66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66"/>
      <c r="D780" s="66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66"/>
      <c r="D781" s="66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66"/>
      <c r="D782" s="66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66"/>
      <c r="D783" s="66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66"/>
      <c r="D784" s="66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66"/>
      <c r="D785" s="66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66"/>
      <c r="D786" s="66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66"/>
      <c r="D787" s="66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66"/>
      <c r="D788" s="66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66"/>
      <c r="D789" s="66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66"/>
      <c r="D790" s="66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66"/>
      <c r="D791" s="66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66"/>
      <c r="D792" s="66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66"/>
      <c r="D793" s="66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66"/>
      <c r="D794" s="66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66"/>
      <c r="D795" s="66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66"/>
      <c r="D796" s="66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66"/>
      <c r="D797" s="66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66"/>
      <c r="D798" s="66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66"/>
      <c r="D799" s="66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66"/>
      <c r="D800" s="66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66"/>
      <c r="D801" s="66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66"/>
      <c r="D802" s="66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66"/>
      <c r="D803" s="66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66"/>
      <c r="D804" s="66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66"/>
      <c r="D805" s="66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66"/>
      <c r="D806" s="66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66"/>
      <c r="D807" s="66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66"/>
      <c r="D808" s="66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66"/>
      <c r="D809" s="66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66"/>
      <c r="D810" s="66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66"/>
      <c r="D811" s="66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66"/>
      <c r="D812" s="66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66"/>
      <c r="D813" s="66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66"/>
      <c r="D814" s="66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66"/>
      <c r="D815" s="66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66"/>
      <c r="D816" s="66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66"/>
      <c r="D817" s="66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66"/>
      <c r="D818" s="66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66"/>
      <c r="D819" s="66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66"/>
      <c r="D820" s="66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66"/>
      <c r="D821" s="66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66"/>
      <c r="D822" s="66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66"/>
      <c r="D823" s="66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66"/>
      <c r="D824" s="66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66"/>
      <c r="D825" s="66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66"/>
      <c r="D826" s="66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66"/>
      <c r="D827" s="66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66"/>
      <c r="D828" s="66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66"/>
      <c r="D829" s="66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66"/>
      <c r="D830" s="66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66"/>
      <c r="D831" s="66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66"/>
      <c r="D832" s="66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66"/>
      <c r="D833" s="66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66"/>
      <c r="D834" s="66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66"/>
      <c r="D835" s="66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66"/>
      <c r="D836" s="66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66"/>
      <c r="D837" s="66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66"/>
      <c r="D838" s="66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66"/>
      <c r="D839" s="66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66"/>
      <c r="D840" s="66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66"/>
      <c r="D841" s="66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66"/>
      <c r="D842" s="66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66"/>
      <c r="D843" s="66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66"/>
      <c r="D844" s="66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66"/>
      <c r="D845" s="66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66"/>
      <c r="D846" s="66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66"/>
      <c r="D847" s="66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66"/>
      <c r="D848" s="66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66"/>
      <c r="D849" s="66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66"/>
      <c r="D850" s="66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66"/>
      <c r="D851" s="66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66"/>
      <c r="D852" s="66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66"/>
      <c r="D853" s="66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66"/>
      <c r="D854" s="66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66"/>
      <c r="D855" s="66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66"/>
      <c r="D856" s="66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66"/>
      <c r="D857" s="66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66"/>
      <c r="D858" s="66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66"/>
      <c r="D859" s="66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66"/>
      <c r="D860" s="66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66"/>
      <c r="D861" s="66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66"/>
      <c r="D862" s="66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66"/>
      <c r="D863" s="66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66"/>
      <c r="D864" s="66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66"/>
      <c r="D865" s="66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66"/>
      <c r="D866" s="66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66"/>
      <c r="D867" s="66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66"/>
      <c r="D868" s="66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66"/>
      <c r="D869" s="66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66"/>
      <c r="D870" s="66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66"/>
      <c r="D871" s="66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66"/>
      <c r="D872" s="66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66"/>
      <c r="D873" s="66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66"/>
      <c r="D874" s="66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66"/>
      <c r="D875" s="66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66"/>
      <c r="D876" s="66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66"/>
      <c r="D877" s="66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66"/>
      <c r="D878" s="66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66"/>
      <c r="D879" s="66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66"/>
      <c r="D880" s="66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66"/>
      <c r="D881" s="66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66"/>
      <c r="D882" s="66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66"/>
      <c r="D883" s="66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66"/>
      <c r="D884" s="66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66"/>
      <c r="D885" s="66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66"/>
      <c r="D886" s="66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66"/>
      <c r="D887" s="66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66"/>
      <c r="D888" s="66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66"/>
      <c r="D889" s="66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66"/>
      <c r="D890" s="66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66"/>
      <c r="D891" s="66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66"/>
      <c r="D892" s="66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66"/>
      <c r="D893" s="66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66"/>
      <c r="D894" s="66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66"/>
      <c r="D895" s="66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66"/>
      <c r="D896" s="66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66"/>
      <c r="D897" s="66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66"/>
      <c r="D898" s="66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66"/>
      <c r="D899" s="66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66"/>
      <c r="D900" s="66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66"/>
      <c r="D901" s="66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66"/>
      <c r="D902" s="66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66"/>
      <c r="D903" s="66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66"/>
      <c r="D904" s="66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66"/>
      <c r="D905" s="66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66"/>
      <c r="D906" s="66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66"/>
      <c r="D907" s="66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66"/>
      <c r="D908" s="66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66"/>
      <c r="D909" s="66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66"/>
      <c r="D910" s="66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66"/>
      <c r="D911" s="66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66"/>
      <c r="D912" s="66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66"/>
      <c r="D913" s="66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66"/>
      <c r="D914" s="66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66"/>
      <c r="D915" s="66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66"/>
      <c r="D916" s="66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66"/>
      <c r="D917" s="66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66"/>
      <c r="D918" s="66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66"/>
      <c r="D919" s="66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66"/>
      <c r="D920" s="66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66"/>
      <c r="D921" s="66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66"/>
      <c r="D922" s="66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66"/>
      <c r="D923" s="66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66"/>
      <c r="D924" s="66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66"/>
      <c r="D925" s="66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66"/>
      <c r="D926" s="66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66"/>
      <c r="D927" s="66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66"/>
      <c r="D928" s="66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66"/>
      <c r="D929" s="66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66"/>
      <c r="D930" s="66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66"/>
      <c r="D931" s="66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66"/>
      <c r="D932" s="66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66"/>
      <c r="D933" s="66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66"/>
      <c r="D934" s="66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66"/>
      <c r="D935" s="66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66"/>
      <c r="D936" s="66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66"/>
      <c r="D937" s="66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66"/>
      <c r="D938" s="66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66"/>
      <c r="D939" s="66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66"/>
      <c r="D940" s="66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66"/>
      <c r="D941" s="66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66"/>
      <c r="D942" s="66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66"/>
      <c r="D943" s="66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66"/>
      <c r="D944" s="66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66"/>
      <c r="D945" s="66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66"/>
      <c r="D946" s="66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66"/>
      <c r="D947" s="66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66"/>
      <c r="D948" s="66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66"/>
      <c r="D949" s="66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66"/>
      <c r="D950" s="66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66"/>
      <c r="D951" s="66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66"/>
      <c r="D952" s="66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66"/>
      <c r="D953" s="66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66"/>
      <c r="D954" s="66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66"/>
      <c r="D955" s="66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66"/>
      <c r="D956" s="66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66"/>
      <c r="D957" s="66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66"/>
      <c r="D958" s="66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66"/>
      <c r="D959" s="66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66"/>
      <c r="D960" s="66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66"/>
      <c r="D961" s="66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66"/>
      <c r="D962" s="66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66"/>
      <c r="D963" s="66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66"/>
      <c r="D964" s="66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66"/>
      <c r="D965" s="66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66"/>
      <c r="D966" s="66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66"/>
      <c r="D967" s="66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66"/>
      <c r="D968" s="66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66"/>
      <c r="D969" s="66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66"/>
      <c r="D970" s="66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66"/>
      <c r="D971" s="66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66"/>
      <c r="D972" s="66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66"/>
      <c r="D973" s="66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66"/>
      <c r="D974" s="66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66"/>
      <c r="D975" s="66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66"/>
      <c r="D976" s="66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66"/>
      <c r="D977" s="66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66"/>
      <c r="D978" s="66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66"/>
      <c r="D979" s="66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66"/>
      <c r="D980" s="66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66"/>
      <c r="D981" s="66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66"/>
      <c r="D982" s="66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66"/>
      <c r="D983" s="66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66"/>
      <c r="D984" s="66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66"/>
      <c r="D985" s="66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66"/>
      <c r="D986" s="66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66"/>
      <c r="D987" s="66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66"/>
      <c r="D988" s="66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66"/>
      <c r="D989" s="66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66"/>
      <c r="D990" s="66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66"/>
      <c r="D991" s="66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66"/>
      <c r="D992" s="66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66"/>
      <c r="D993" s="66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66"/>
      <c r="D994" s="66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66"/>
      <c r="D995" s="66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66"/>
      <c r="D996" s="66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66"/>
      <c r="D997" s="66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66"/>
      <c r="D998" s="66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66"/>
      <c r="D999" s="66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4"/>
      <c r="B1000" s="4"/>
      <c r="C1000" s="66"/>
      <c r="D1000" s="66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B2:D2"/>
    <mergeCell ref="B43:C46"/>
    <mergeCell ref="D43:D46"/>
    <mergeCell ref="B48:C48"/>
  </mergeCells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Anleitung</vt:lpstr>
      <vt:lpstr>KOSTENRECHNER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Tran</dc:creator>
  <cp:lastModifiedBy>Diana Tran</cp:lastModifiedBy>
  <dcterms:created xsi:type="dcterms:W3CDTF">2023-11-20T13:26:24Z</dcterms:created>
  <dcterms:modified xsi:type="dcterms:W3CDTF">2023-11-20T13:26:24Z</dcterms:modified>
</cp:coreProperties>
</file>